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aftar Karyawan" sheetId="1" r:id="rId1"/>
    <sheet name="Form Slip Gaji" sheetId="2" r:id="rId2"/>
    <sheet name="Sheet1" sheetId="3" r:id="rId3"/>
  </sheets>
  <definedNames>
    <definedName name="_xlnm.Print_Area" localSheetId="1">'Form Slip Gaji'!$B$2:$J$19</definedName>
    <definedName name="_xlnm.Print_Area" localSheetId="2">Sheet1!$B$2:$J$20</definedName>
  </definedNames>
  <calcPr calcId="152511"/>
</workbook>
</file>

<file path=xl/calcChain.xml><?xml version="1.0" encoding="utf-8"?>
<calcChain xmlns="http://schemas.openxmlformats.org/spreadsheetml/2006/main">
  <c r="I15" i="3" l="1"/>
  <c r="I12" i="3"/>
  <c r="I11" i="3"/>
  <c r="I10" i="3"/>
  <c r="I9" i="3"/>
  <c r="E6" i="3"/>
  <c r="E5" i="3"/>
  <c r="I18" i="3" l="1"/>
  <c r="I15" i="2"/>
  <c r="I12" i="2"/>
  <c r="I11" i="2"/>
  <c r="I10" i="2"/>
  <c r="I9" i="2"/>
  <c r="E6" i="2"/>
  <c r="E5" i="2"/>
  <c r="I18" i="2" l="1"/>
</calcChain>
</file>

<file path=xl/sharedStrings.xml><?xml version="1.0" encoding="utf-8"?>
<sst xmlns="http://schemas.openxmlformats.org/spreadsheetml/2006/main" count="63" uniqueCount="35">
  <si>
    <t>Gaji Pokok</t>
  </si>
  <si>
    <t>Nama</t>
  </si>
  <si>
    <t>NPK</t>
  </si>
  <si>
    <t>Tunjangan Jabatan</t>
  </si>
  <si>
    <t>Tunjangan Makan</t>
  </si>
  <si>
    <t>Dikurangi</t>
  </si>
  <si>
    <t>Pajak Penghasilan Pasal 21</t>
  </si>
  <si>
    <t>:</t>
  </si>
  <si>
    <t>Pricil</t>
  </si>
  <si>
    <t>Urutan</t>
  </si>
  <si>
    <t>Santi</t>
  </si>
  <si>
    <t>Vena</t>
  </si>
  <si>
    <t>Rangga</t>
  </si>
  <si>
    <t>Cinta</t>
  </si>
  <si>
    <t>Bibit</t>
  </si>
  <si>
    <t>Sunarto</t>
  </si>
  <si>
    <t>Dodit</t>
  </si>
  <si>
    <t>Mulyanto</t>
  </si>
  <si>
    <t>Endang</t>
  </si>
  <si>
    <t>Mulyani</t>
  </si>
  <si>
    <t>Fahmi</t>
  </si>
  <si>
    <t>Santo</t>
  </si>
  <si>
    <t>Felicia</t>
  </si>
  <si>
    <t>Rindu</t>
  </si>
  <si>
    <t>Anggun</t>
  </si>
  <si>
    <t>No</t>
  </si>
  <si>
    <t>Pph 21</t>
  </si>
  <si>
    <t>Total Take Home Pay</t>
  </si>
  <si>
    <t>Tunjangan Transportasi</t>
  </si>
  <si>
    <t>Karyawan PT Atra National</t>
  </si>
  <si>
    <t>Slip Gaji Bulan Agustus</t>
  </si>
  <si>
    <t>Penghasilan</t>
  </si>
  <si>
    <t>MasterExceLiD</t>
  </si>
  <si>
    <t>www.MasterExceLiD.com</t>
  </si>
  <si>
    <t>Slip Gaji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</si>
</sst>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0" xfId="1" applyNumberFormat="1" applyFont="1" applyBorder="1"/>
    <xf numFmtId="0" fontId="2" fillId="2" borderId="10" xfId="0" applyFont="1" applyFill="1" applyBorder="1" applyAlignment="1">
      <alignment horizontal="center"/>
    </xf>
    <xf numFmtId="164" fontId="0" fillId="0" borderId="0" xfId="1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2"/>
    <xf numFmtId="0" fontId="4" fillId="0" borderId="0" xfId="0" applyFont="1"/>
    <xf numFmtId="0" fontId="0" fillId="0" borderId="1" xfId="0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2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$L$3" fmlaRange="'Daftar Karyawan'!$C$4:$C$19" sel="11" val="0"/>
</file>

<file path=xl/ctrlProps/ctrlProp2.xml><?xml version="1.0" encoding="utf-8"?>
<formControlPr xmlns="http://schemas.microsoft.com/office/spreadsheetml/2009/9/main" objectType="Spin" dx="22" fmlaLink="$L$3" max="30000" page="10" val="11"/>
</file>

<file path=xl/ctrlProps/ctrlProp3.xml><?xml version="1.0" encoding="utf-8"?>
<formControlPr xmlns="http://schemas.microsoft.com/office/spreadsheetml/2009/9/main" objectType="Spin" dx="22" fmlaLink="$L$3" max="30000" page="10" val="4"/>
</file>

<file path=xl/ctrlProps/ctrlProp4.xml><?xml version="1.0" encoding="utf-8"?>
<formControlPr xmlns="http://schemas.microsoft.com/office/spreadsheetml/2009/9/main" objectType="List" dx="22" fmlaLink="$L$3" fmlaRange="'Daftar Karyawan'!$C$4:$C$19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0</xdr:row>
          <xdr:rowOff>66675</xdr:rowOff>
        </xdr:from>
        <xdr:to>
          <xdr:col>13</xdr:col>
          <xdr:colOff>561975</xdr:colOff>
          <xdr:row>4</xdr:row>
          <xdr:rowOff>104775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0</xdr:row>
          <xdr:rowOff>85725</xdr:rowOff>
        </xdr:from>
        <xdr:to>
          <xdr:col>10</xdr:col>
          <xdr:colOff>561975</xdr:colOff>
          <xdr:row>3</xdr:row>
          <xdr:rowOff>171450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0</xdr:row>
          <xdr:rowOff>171450</xdr:rowOff>
        </xdr:from>
        <xdr:to>
          <xdr:col>10</xdr:col>
          <xdr:colOff>800100</xdr:colOff>
          <xdr:row>3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0</xdr:row>
          <xdr:rowOff>180975</xdr:rowOff>
        </xdr:from>
        <xdr:to>
          <xdr:col>13</xdr:col>
          <xdr:colOff>438150</xdr:colOff>
          <xdr:row>4</xdr:row>
          <xdr:rowOff>171450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sterexcelid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terexcelid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3" sqref="A3:H19"/>
    </sheetView>
  </sheetViews>
  <sheetFormatPr defaultRowHeight="15" x14ac:dyDescent="0.25"/>
  <cols>
    <col min="1" max="1" width="3.5703125" bestFit="1" customWidth="1"/>
    <col min="2" max="2" width="7.5703125" customWidth="1"/>
    <col min="3" max="3" width="13.5703125" customWidth="1"/>
    <col min="4" max="4" width="14.42578125" customWidth="1"/>
    <col min="5" max="5" width="17.5703125" bestFit="1" customWidth="1"/>
    <col min="6" max="6" width="21.85546875" bestFit="1" customWidth="1"/>
    <col min="7" max="7" width="16.7109375" bestFit="1" customWidth="1"/>
    <col min="8" max="8" width="9" bestFit="1" customWidth="1"/>
  </cols>
  <sheetData>
    <row r="1" spans="1:10" ht="15.75" thickBot="1" x14ac:dyDescent="0.3">
      <c r="A1" s="21" t="s">
        <v>29</v>
      </c>
      <c r="B1" s="22"/>
      <c r="C1" s="22"/>
      <c r="D1" s="22"/>
      <c r="E1" s="22"/>
      <c r="F1" s="22"/>
      <c r="G1" s="22"/>
      <c r="H1" s="23"/>
      <c r="J1" s="25" t="s">
        <v>32</v>
      </c>
    </row>
    <row r="2" spans="1:10" x14ac:dyDescent="0.25">
      <c r="J2" s="24" t="s">
        <v>33</v>
      </c>
    </row>
    <row r="3" spans="1:10" s="11" customFormat="1" x14ac:dyDescent="0.25">
      <c r="A3" s="16" t="s">
        <v>25</v>
      </c>
      <c r="B3" s="16" t="s">
        <v>2</v>
      </c>
      <c r="C3" s="16" t="s">
        <v>1</v>
      </c>
      <c r="D3" s="16" t="s">
        <v>0</v>
      </c>
      <c r="E3" s="16" t="s">
        <v>3</v>
      </c>
      <c r="F3" s="16" t="s">
        <v>28</v>
      </c>
      <c r="G3" s="16" t="s">
        <v>4</v>
      </c>
      <c r="H3" s="16" t="s">
        <v>26</v>
      </c>
    </row>
    <row r="4" spans="1:10" x14ac:dyDescent="0.25">
      <c r="A4" s="12">
        <v>1</v>
      </c>
      <c r="B4" s="12">
        <v>4423</v>
      </c>
      <c r="C4" s="12" t="s">
        <v>11</v>
      </c>
      <c r="D4" s="15">
        <v>3800000</v>
      </c>
      <c r="E4" s="15">
        <v>500000</v>
      </c>
      <c r="F4" s="15">
        <v>700000</v>
      </c>
      <c r="G4" s="15">
        <v>340000</v>
      </c>
      <c r="H4" s="15">
        <v>250000</v>
      </c>
    </row>
    <row r="5" spans="1:10" x14ac:dyDescent="0.25">
      <c r="A5" s="12">
        <v>2</v>
      </c>
      <c r="B5" s="12">
        <v>4424</v>
      </c>
      <c r="C5" s="12" t="s">
        <v>10</v>
      </c>
      <c r="D5" s="15">
        <v>8800000</v>
      </c>
      <c r="E5" s="15">
        <v>1250000</v>
      </c>
      <c r="F5" s="15">
        <v>1200000</v>
      </c>
      <c r="G5" s="15">
        <v>340000</v>
      </c>
      <c r="H5" s="15">
        <v>562500</v>
      </c>
    </row>
    <row r="6" spans="1:10" x14ac:dyDescent="0.25">
      <c r="A6" s="12">
        <v>3</v>
      </c>
      <c r="B6" s="12">
        <v>4425</v>
      </c>
      <c r="C6" s="12" t="s">
        <v>8</v>
      </c>
      <c r="D6" s="15">
        <v>4800000</v>
      </c>
      <c r="E6" s="15">
        <v>500000</v>
      </c>
      <c r="F6" s="15">
        <v>700000</v>
      </c>
      <c r="G6" s="15">
        <v>340000</v>
      </c>
      <c r="H6" s="15">
        <v>300000</v>
      </c>
    </row>
    <row r="7" spans="1:10" x14ac:dyDescent="0.25">
      <c r="A7" s="12">
        <v>4</v>
      </c>
      <c r="B7" s="12">
        <v>4426</v>
      </c>
      <c r="C7" s="12" t="s">
        <v>12</v>
      </c>
      <c r="D7" s="15">
        <v>4600000</v>
      </c>
      <c r="E7" s="15">
        <v>500000</v>
      </c>
      <c r="F7" s="15">
        <v>700000</v>
      </c>
      <c r="G7" s="15">
        <v>340000</v>
      </c>
      <c r="H7" s="15">
        <v>290000</v>
      </c>
    </row>
    <row r="8" spans="1:10" x14ac:dyDescent="0.25">
      <c r="A8" s="12">
        <v>5</v>
      </c>
      <c r="B8" s="12">
        <v>4427</v>
      </c>
      <c r="C8" s="12" t="s">
        <v>13</v>
      </c>
      <c r="D8" s="15">
        <v>6500000</v>
      </c>
      <c r="E8" s="15">
        <v>1250000</v>
      </c>
      <c r="F8" s="15">
        <v>1200000</v>
      </c>
      <c r="G8" s="15">
        <v>340000</v>
      </c>
      <c r="H8" s="15">
        <v>447500</v>
      </c>
    </row>
    <row r="9" spans="1:10" x14ac:dyDescent="0.25">
      <c r="A9" s="12">
        <v>6</v>
      </c>
      <c r="B9" s="12">
        <v>4428</v>
      </c>
      <c r="C9" s="12" t="s">
        <v>14</v>
      </c>
      <c r="D9" s="15">
        <v>4700000</v>
      </c>
      <c r="E9" s="15">
        <v>500000</v>
      </c>
      <c r="F9" s="15">
        <v>700000</v>
      </c>
      <c r="G9" s="15">
        <v>340000</v>
      </c>
      <c r="H9" s="15">
        <v>295000</v>
      </c>
    </row>
    <row r="10" spans="1:10" x14ac:dyDescent="0.25">
      <c r="A10" s="12">
        <v>7</v>
      </c>
      <c r="B10" s="12">
        <v>4429</v>
      </c>
      <c r="C10" s="12" t="s">
        <v>15</v>
      </c>
      <c r="D10" s="15">
        <v>8300000</v>
      </c>
      <c r="E10" s="15">
        <v>1250000</v>
      </c>
      <c r="F10" s="15">
        <v>1200000</v>
      </c>
      <c r="G10" s="15">
        <v>340000</v>
      </c>
      <c r="H10" s="15">
        <v>537500</v>
      </c>
    </row>
    <row r="11" spans="1:10" x14ac:dyDescent="0.25">
      <c r="A11" s="12">
        <v>8</v>
      </c>
      <c r="B11" s="12">
        <v>4430</v>
      </c>
      <c r="C11" s="12" t="s">
        <v>16</v>
      </c>
      <c r="D11" s="15">
        <v>3500000</v>
      </c>
      <c r="E11" s="15">
        <v>500000</v>
      </c>
      <c r="F11" s="15">
        <v>700000</v>
      </c>
      <c r="G11" s="15">
        <v>340000</v>
      </c>
      <c r="H11" s="15">
        <v>235000</v>
      </c>
    </row>
    <row r="12" spans="1:10" x14ac:dyDescent="0.25">
      <c r="A12" s="12">
        <v>9</v>
      </c>
      <c r="B12" s="12">
        <v>4431</v>
      </c>
      <c r="C12" s="12" t="s">
        <v>17</v>
      </c>
      <c r="D12" s="15">
        <v>7900000</v>
      </c>
      <c r="E12" s="15">
        <v>1250000</v>
      </c>
      <c r="F12" s="15">
        <v>1200000</v>
      </c>
      <c r="G12" s="15">
        <v>340000</v>
      </c>
      <c r="H12" s="15">
        <v>517500</v>
      </c>
    </row>
    <row r="13" spans="1:10" x14ac:dyDescent="0.25">
      <c r="A13" s="12">
        <v>10</v>
      </c>
      <c r="B13" s="12">
        <v>4432</v>
      </c>
      <c r="C13" s="12" t="s">
        <v>18</v>
      </c>
      <c r="D13" s="15">
        <v>8000000</v>
      </c>
      <c r="E13" s="15">
        <v>1250000</v>
      </c>
      <c r="F13" s="15">
        <v>1200000</v>
      </c>
      <c r="G13" s="15">
        <v>340000</v>
      </c>
      <c r="H13" s="15">
        <v>522500</v>
      </c>
    </row>
    <row r="14" spans="1:10" x14ac:dyDescent="0.25">
      <c r="A14" s="12">
        <v>11</v>
      </c>
      <c r="B14" s="12">
        <v>4433</v>
      </c>
      <c r="C14" s="12" t="s">
        <v>19</v>
      </c>
      <c r="D14" s="15">
        <v>8100000</v>
      </c>
      <c r="E14" s="15">
        <v>1250000</v>
      </c>
      <c r="F14" s="15">
        <v>1200000</v>
      </c>
      <c r="G14" s="15">
        <v>340000</v>
      </c>
      <c r="H14" s="15">
        <v>527500</v>
      </c>
    </row>
    <row r="15" spans="1:10" x14ac:dyDescent="0.25">
      <c r="A15" s="12">
        <v>12</v>
      </c>
      <c r="B15" s="12">
        <v>4434</v>
      </c>
      <c r="C15" s="12" t="s">
        <v>20</v>
      </c>
      <c r="D15" s="15">
        <v>6300000</v>
      </c>
      <c r="E15" s="15">
        <v>1250000</v>
      </c>
      <c r="F15" s="15">
        <v>1200000</v>
      </c>
      <c r="G15" s="15">
        <v>340000</v>
      </c>
      <c r="H15" s="15">
        <v>437500</v>
      </c>
    </row>
    <row r="16" spans="1:10" x14ac:dyDescent="0.25">
      <c r="A16" s="12">
        <v>13</v>
      </c>
      <c r="B16" s="12">
        <v>4435</v>
      </c>
      <c r="C16" s="12" t="s">
        <v>21</v>
      </c>
      <c r="D16" s="15">
        <v>4400000</v>
      </c>
      <c r="E16" s="15">
        <v>500000</v>
      </c>
      <c r="F16" s="15">
        <v>700000</v>
      </c>
      <c r="G16" s="15">
        <v>340000</v>
      </c>
      <c r="H16" s="15">
        <v>280000</v>
      </c>
    </row>
    <row r="17" spans="1:8" x14ac:dyDescent="0.25">
      <c r="A17" s="12">
        <v>14</v>
      </c>
      <c r="B17" s="12">
        <v>4436</v>
      </c>
      <c r="C17" s="12" t="s">
        <v>22</v>
      </c>
      <c r="D17" s="15">
        <v>6500000</v>
      </c>
      <c r="E17" s="15">
        <v>1250000</v>
      </c>
      <c r="F17" s="15">
        <v>1200000</v>
      </c>
      <c r="G17" s="15">
        <v>340000</v>
      </c>
      <c r="H17" s="15">
        <v>447500</v>
      </c>
    </row>
    <row r="18" spans="1:8" x14ac:dyDescent="0.25">
      <c r="A18" s="12">
        <v>15</v>
      </c>
      <c r="B18" s="12">
        <v>4437</v>
      </c>
      <c r="C18" s="12" t="s">
        <v>23</v>
      </c>
      <c r="D18" s="15">
        <v>8900000</v>
      </c>
      <c r="E18" s="15">
        <v>1250000</v>
      </c>
      <c r="F18" s="15">
        <v>1200000</v>
      </c>
      <c r="G18" s="15">
        <v>340000</v>
      </c>
      <c r="H18" s="15">
        <v>567500</v>
      </c>
    </row>
    <row r="19" spans="1:8" x14ac:dyDescent="0.25">
      <c r="A19" s="12">
        <v>16</v>
      </c>
      <c r="B19" s="12">
        <v>4438</v>
      </c>
      <c r="C19" s="12" t="s">
        <v>24</v>
      </c>
      <c r="D19" s="15">
        <v>8300000</v>
      </c>
      <c r="E19" s="15">
        <v>1250000</v>
      </c>
      <c r="F19" s="15">
        <v>1200000</v>
      </c>
      <c r="G19" s="15">
        <v>340000</v>
      </c>
      <c r="H19" s="15">
        <v>537500</v>
      </c>
    </row>
  </sheetData>
  <mergeCells count="1">
    <mergeCell ref="A1:H1"/>
  </mergeCells>
  <hyperlinks>
    <hyperlink ref="J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9"/>
  <sheetViews>
    <sheetView showGridLines="0" tabSelected="1" zoomScaleNormal="100" workbookViewId="0">
      <selection activeCell="L15" sqref="L15"/>
    </sheetView>
  </sheetViews>
  <sheetFormatPr defaultRowHeight="15" x14ac:dyDescent="0.25"/>
  <cols>
    <col min="1" max="2" width="3" customWidth="1"/>
    <col min="3" max="3" width="7.42578125" customWidth="1"/>
    <col min="4" max="4" width="3" customWidth="1"/>
    <col min="5" max="5" width="11" customWidth="1"/>
    <col min="6" max="6" width="9.140625" customWidth="1"/>
    <col min="7" max="7" width="14.7109375" customWidth="1"/>
    <col min="8" max="8" width="1.28515625" customWidth="1"/>
    <col min="9" max="9" width="41.42578125" customWidth="1"/>
    <col min="10" max="10" width="3" customWidth="1"/>
    <col min="12" max="12" width="12.28515625" bestFit="1" customWidth="1"/>
  </cols>
  <sheetData>
    <row r="1" spans="2:12" ht="15.75" thickBot="1" x14ac:dyDescent="0.3"/>
    <row r="2" spans="2:12" ht="15.75" thickBot="1" x14ac:dyDescent="0.3">
      <c r="B2" s="1"/>
      <c r="C2" s="2"/>
      <c r="D2" s="2"/>
      <c r="E2" s="2"/>
      <c r="F2" s="2"/>
      <c r="G2" s="2"/>
      <c r="H2" s="2"/>
      <c r="I2" s="2"/>
      <c r="J2" s="3"/>
      <c r="L2" s="14" t="s">
        <v>9</v>
      </c>
    </row>
    <row r="3" spans="2:12" ht="15.75" thickBot="1" x14ac:dyDescent="0.3">
      <c r="B3" s="4"/>
      <c r="C3" s="21" t="s">
        <v>30</v>
      </c>
      <c r="D3" s="22"/>
      <c r="E3" s="22"/>
      <c r="F3" s="22"/>
      <c r="G3" s="22"/>
      <c r="H3" s="22"/>
      <c r="I3" s="23"/>
      <c r="J3" s="6"/>
      <c r="L3" s="13">
        <v>11</v>
      </c>
    </row>
    <row r="4" spans="2:12" x14ac:dyDescent="0.25">
      <c r="B4" s="4"/>
      <c r="C4" s="5"/>
      <c r="D4" s="5"/>
      <c r="E4" s="5"/>
      <c r="F4" s="5"/>
      <c r="G4" s="5"/>
      <c r="H4" s="5"/>
      <c r="I4" s="5"/>
      <c r="J4" s="6"/>
    </row>
    <row r="5" spans="2:12" x14ac:dyDescent="0.25">
      <c r="B5" s="4"/>
      <c r="C5" s="19" t="s">
        <v>1</v>
      </c>
      <c r="D5" s="19" t="s">
        <v>7</v>
      </c>
      <c r="E5" s="20" t="str">
        <f>VLOOKUP(L3,'Daftar Karyawan'!A:H,3,0)</f>
        <v>Mulyani</v>
      </c>
      <c r="F5" s="5"/>
      <c r="G5" s="5"/>
      <c r="H5" s="5"/>
      <c r="I5" s="5"/>
      <c r="J5" s="6"/>
    </row>
    <row r="6" spans="2:12" x14ac:dyDescent="0.25">
      <c r="B6" s="4"/>
      <c r="C6" s="19" t="s">
        <v>2</v>
      </c>
      <c r="D6" s="19" t="s">
        <v>7</v>
      </c>
      <c r="E6" s="20">
        <f>VLOOKUP(L3,'Daftar Karyawan'!A:H,2,0)</f>
        <v>4433</v>
      </c>
      <c r="F6" s="5"/>
      <c r="G6" s="5"/>
      <c r="H6" s="5"/>
      <c r="I6" s="5"/>
      <c r="J6" s="6"/>
    </row>
    <row r="7" spans="2:12" x14ac:dyDescent="0.25">
      <c r="B7" s="4"/>
      <c r="C7" s="5"/>
      <c r="D7" s="5"/>
      <c r="E7" s="5"/>
      <c r="F7" s="5"/>
      <c r="G7" s="5"/>
      <c r="H7" s="5"/>
      <c r="I7" s="5"/>
      <c r="J7" s="6"/>
    </row>
    <row r="8" spans="2:12" x14ac:dyDescent="0.25">
      <c r="B8" s="4"/>
      <c r="C8" s="19" t="s">
        <v>31</v>
      </c>
      <c r="D8" s="5"/>
      <c r="E8" s="5"/>
      <c r="F8" s="5"/>
      <c r="G8" s="5"/>
      <c r="H8" s="5"/>
      <c r="I8" s="5"/>
      <c r="J8" s="6"/>
      <c r="L8" s="25" t="s">
        <v>32</v>
      </c>
    </row>
    <row r="9" spans="2:12" x14ac:dyDescent="0.25">
      <c r="B9" s="4"/>
      <c r="C9" s="5" t="s">
        <v>0</v>
      </c>
      <c r="D9" s="5"/>
      <c r="E9" s="5"/>
      <c r="F9" s="5"/>
      <c r="G9" s="5"/>
      <c r="H9" s="5"/>
      <c r="I9" s="17">
        <f>VLOOKUP(L3,'Daftar Karyawan'!A:H,4,0)</f>
        <v>8100000</v>
      </c>
      <c r="J9" s="6"/>
      <c r="L9" s="24" t="s">
        <v>33</v>
      </c>
    </row>
    <row r="10" spans="2:12" x14ac:dyDescent="0.25">
      <c r="B10" s="4"/>
      <c r="C10" s="5" t="s">
        <v>3</v>
      </c>
      <c r="D10" s="5"/>
      <c r="E10" s="5"/>
      <c r="F10" s="5"/>
      <c r="G10" s="5"/>
      <c r="H10" s="5"/>
      <c r="I10" s="17">
        <f>VLOOKUP(L3,'Daftar Karyawan'!A:H,5,0)</f>
        <v>1250000</v>
      </c>
      <c r="J10" s="6"/>
    </row>
    <row r="11" spans="2:12" x14ac:dyDescent="0.25">
      <c r="B11" s="4"/>
      <c r="C11" s="5" t="s">
        <v>28</v>
      </c>
      <c r="D11" s="5"/>
      <c r="E11" s="5"/>
      <c r="F11" s="5"/>
      <c r="G11" s="5"/>
      <c r="H11" s="5"/>
      <c r="I11" s="17">
        <f>VLOOKUP(L3,'Daftar Karyawan'!A:H,6,0)</f>
        <v>1200000</v>
      </c>
      <c r="J11" s="6"/>
    </row>
    <row r="12" spans="2:12" x14ac:dyDescent="0.25">
      <c r="B12" s="4"/>
      <c r="C12" s="10" t="s">
        <v>4</v>
      </c>
      <c r="D12" s="5"/>
      <c r="E12" s="5"/>
      <c r="F12" s="5"/>
      <c r="G12" s="10"/>
      <c r="H12" s="10"/>
      <c r="I12" s="17">
        <f>VLOOKUP(L3,'Daftar Karyawan'!A:H,7,0)</f>
        <v>340000</v>
      </c>
      <c r="J12" s="6"/>
    </row>
    <row r="13" spans="2:12" x14ac:dyDescent="0.25">
      <c r="B13" s="4"/>
      <c r="C13" s="10"/>
      <c r="D13" s="5"/>
      <c r="E13" s="5"/>
      <c r="F13" s="5"/>
      <c r="G13" s="5"/>
      <c r="H13" s="5"/>
      <c r="I13" s="17"/>
      <c r="J13" s="6"/>
    </row>
    <row r="14" spans="2:12" x14ac:dyDescent="0.25">
      <c r="B14" s="4"/>
      <c r="C14" s="18" t="s">
        <v>5</v>
      </c>
      <c r="D14" s="5"/>
      <c r="E14" s="5"/>
      <c r="F14" s="5"/>
      <c r="G14" s="5"/>
      <c r="H14" s="5"/>
      <c r="I14" s="17"/>
      <c r="J14" s="6"/>
    </row>
    <row r="15" spans="2:12" x14ac:dyDescent="0.25">
      <c r="B15" s="4"/>
      <c r="C15" s="10" t="s">
        <v>6</v>
      </c>
      <c r="D15" s="5"/>
      <c r="E15" s="5"/>
      <c r="F15" s="5"/>
      <c r="G15" s="10"/>
      <c r="H15" s="10"/>
      <c r="I15" s="17">
        <f>-VLOOKUP(L3,'Daftar Karyawan'!A:H,8,0)</f>
        <v>-527500</v>
      </c>
      <c r="J15" s="6"/>
    </row>
    <row r="16" spans="2:12" x14ac:dyDescent="0.25">
      <c r="B16" s="4"/>
      <c r="C16" s="5"/>
      <c r="D16" s="5"/>
      <c r="E16" s="5"/>
      <c r="F16" s="5"/>
      <c r="G16" s="5"/>
      <c r="H16" s="5"/>
      <c r="I16" s="17"/>
      <c r="J16" s="6"/>
    </row>
    <row r="17" spans="2:10" x14ac:dyDescent="0.25">
      <c r="B17" s="4"/>
      <c r="C17" s="5"/>
      <c r="D17" s="5"/>
      <c r="E17" s="5"/>
      <c r="F17" s="5"/>
      <c r="G17" s="5"/>
      <c r="H17" s="5"/>
      <c r="I17" s="17"/>
      <c r="J17" s="6"/>
    </row>
    <row r="18" spans="2:10" x14ac:dyDescent="0.25">
      <c r="B18" s="4"/>
      <c r="C18" s="19" t="s">
        <v>27</v>
      </c>
      <c r="D18" s="5"/>
      <c r="E18" s="5"/>
      <c r="F18" s="5"/>
      <c r="G18" s="5"/>
      <c r="H18" s="5"/>
      <c r="I18" s="17">
        <f>SUM(I9:I16)</f>
        <v>10362500</v>
      </c>
      <c r="J18" s="6"/>
    </row>
    <row r="19" spans="2:10" ht="15.75" thickBot="1" x14ac:dyDescent="0.3">
      <c r="B19" s="7"/>
      <c r="C19" s="8"/>
      <c r="D19" s="8"/>
      <c r="E19" s="8"/>
      <c r="F19" s="8"/>
      <c r="G19" s="8"/>
      <c r="H19" s="8"/>
      <c r="I19" s="8"/>
      <c r="J19" s="9"/>
    </row>
  </sheetData>
  <mergeCells count="1">
    <mergeCell ref="C3:I3"/>
  </mergeCells>
  <hyperlinks>
    <hyperlink ref="L9" r:id="rId1"/>
  </hyperlinks>
  <pageMargins left="0.7" right="0.7" top="0.75" bottom="0.75" header="0.3" footer="0.3"/>
  <pageSetup scale="96" fitToWidth="0" fitToHeight="0" orientation="portrait" r:id="rId2"/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List Box 1">
              <controlPr defaultSize="0" autoLine="0" autoPict="0">
                <anchor moveWithCells="1">
                  <from>
                    <xdr:col>12</xdr:col>
                    <xdr:colOff>76200</xdr:colOff>
                    <xdr:row>0</xdr:row>
                    <xdr:rowOff>66675</xdr:rowOff>
                  </from>
                  <to>
                    <xdr:col>13</xdr:col>
                    <xdr:colOff>561975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10</xdr:col>
                    <xdr:colOff>209550</xdr:colOff>
                    <xdr:row>0</xdr:row>
                    <xdr:rowOff>85725</xdr:rowOff>
                  </from>
                  <to>
                    <xdr:col>10</xdr:col>
                    <xdr:colOff>561975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0"/>
  <sheetViews>
    <sheetView showGridLines="0" zoomScaleNormal="100" workbookViewId="0">
      <selection activeCell="I18" sqref="I18"/>
    </sheetView>
  </sheetViews>
  <sheetFormatPr defaultRowHeight="15" x14ac:dyDescent="0.25"/>
  <cols>
    <col min="4" max="4" width="1.5703125" bestFit="1" customWidth="1"/>
    <col min="5" max="5" width="20.28515625" customWidth="1"/>
    <col min="6" max="6" width="1.5703125" bestFit="1" customWidth="1"/>
    <col min="9" max="9" width="19.85546875" customWidth="1"/>
    <col min="11" max="11" width="14.42578125" customWidth="1"/>
    <col min="12" max="12" width="12.85546875" customWidth="1"/>
    <col min="13" max="13" width="14.140625" customWidth="1"/>
  </cols>
  <sheetData>
    <row r="1" spans="2:12" ht="15.75" thickBot="1" x14ac:dyDescent="0.3"/>
    <row r="2" spans="2:12" ht="15.75" thickBot="1" x14ac:dyDescent="0.3">
      <c r="B2" s="1"/>
      <c r="C2" s="2"/>
      <c r="D2" s="2"/>
      <c r="E2" s="2"/>
      <c r="F2" s="2"/>
      <c r="G2" s="2"/>
      <c r="H2" s="2"/>
      <c r="I2" s="2"/>
      <c r="J2" s="3"/>
      <c r="L2" s="27" t="s">
        <v>9</v>
      </c>
    </row>
    <row r="3" spans="2:12" ht="15.75" thickBot="1" x14ac:dyDescent="0.3">
      <c r="B3" s="4"/>
      <c r="C3" s="21" t="s">
        <v>34</v>
      </c>
      <c r="D3" s="22"/>
      <c r="E3" s="22"/>
      <c r="F3" s="22"/>
      <c r="G3" s="22"/>
      <c r="H3" s="22"/>
      <c r="I3" s="23"/>
      <c r="J3" s="6"/>
      <c r="L3" s="26">
        <v>4</v>
      </c>
    </row>
    <row r="4" spans="2:12" x14ac:dyDescent="0.25">
      <c r="B4" s="4"/>
      <c r="C4" s="5"/>
      <c r="D4" s="5"/>
      <c r="E4" s="5"/>
      <c r="F4" s="5"/>
      <c r="G4" s="5"/>
      <c r="H4" s="5"/>
      <c r="I4" s="5"/>
      <c r="J4" s="6"/>
    </row>
    <row r="5" spans="2:12" x14ac:dyDescent="0.25">
      <c r="B5" s="4"/>
      <c r="C5" s="19" t="s">
        <v>1</v>
      </c>
      <c r="D5" s="5" t="s">
        <v>7</v>
      </c>
      <c r="E5" s="20" t="str">
        <f>VLOOKUP(L3,'Daftar Karyawan'!A:H,3,0)</f>
        <v>Rangga</v>
      </c>
      <c r="F5" s="5"/>
      <c r="G5" s="5"/>
      <c r="H5" s="5"/>
      <c r="I5" s="5"/>
      <c r="J5" s="6"/>
    </row>
    <row r="6" spans="2:12" x14ac:dyDescent="0.25">
      <c r="B6" s="4"/>
      <c r="C6" s="19" t="s">
        <v>2</v>
      </c>
      <c r="D6" s="5" t="s">
        <v>7</v>
      </c>
      <c r="E6" s="20">
        <f>VLOOKUP(L3,'Daftar Karyawan'!A:H,2,0)</f>
        <v>4426</v>
      </c>
      <c r="F6" s="5"/>
      <c r="G6" s="5"/>
      <c r="H6" s="5"/>
      <c r="I6" s="5"/>
      <c r="J6" s="6"/>
    </row>
    <row r="7" spans="2:12" x14ac:dyDescent="0.25">
      <c r="B7" s="4"/>
      <c r="C7" s="5"/>
      <c r="D7" s="5"/>
      <c r="E7" s="5"/>
      <c r="F7" s="5"/>
      <c r="G7" s="5"/>
      <c r="H7" s="5"/>
      <c r="I7" s="5"/>
      <c r="J7" s="6"/>
    </row>
    <row r="8" spans="2:12" x14ac:dyDescent="0.25">
      <c r="B8" s="4"/>
      <c r="C8" s="19" t="s">
        <v>31</v>
      </c>
      <c r="D8" s="5"/>
      <c r="E8" s="5"/>
      <c r="F8" s="5"/>
      <c r="G8" s="5"/>
      <c r="H8" s="5"/>
      <c r="I8" s="5"/>
      <c r="J8" s="6"/>
    </row>
    <row r="9" spans="2:12" x14ac:dyDescent="0.25">
      <c r="B9" s="4"/>
      <c r="C9" s="5" t="s">
        <v>0</v>
      </c>
      <c r="D9" s="5"/>
      <c r="E9" s="5"/>
      <c r="F9" s="5" t="s">
        <v>7</v>
      </c>
      <c r="G9" s="5"/>
      <c r="H9" s="5"/>
      <c r="I9" s="17">
        <f>VLOOKUP(L3,'Daftar Karyawan'!A:H,4,0)</f>
        <v>4600000</v>
      </c>
      <c r="J9" s="6"/>
    </row>
    <row r="10" spans="2:12" x14ac:dyDescent="0.25">
      <c r="B10" s="4"/>
      <c r="C10" s="5" t="s">
        <v>3</v>
      </c>
      <c r="D10" s="5"/>
      <c r="E10" s="5"/>
      <c r="F10" s="5" t="s">
        <v>7</v>
      </c>
      <c r="G10" s="5"/>
      <c r="H10" s="5"/>
      <c r="I10" s="17">
        <f>VLOOKUP(L3,'Daftar Karyawan'!A:H,5,0)</f>
        <v>500000</v>
      </c>
      <c r="J10" s="6"/>
    </row>
    <row r="11" spans="2:12" x14ac:dyDescent="0.25">
      <c r="B11" s="4"/>
      <c r="C11" s="5" t="s">
        <v>28</v>
      </c>
      <c r="D11" s="5"/>
      <c r="E11" s="5"/>
      <c r="F11" s="10" t="s">
        <v>7</v>
      </c>
      <c r="G11" s="5"/>
      <c r="H11" s="5"/>
      <c r="I11" s="17">
        <f>VLOOKUP(L3,'Daftar Karyawan'!A:H,6,0)</f>
        <v>700000</v>
      </c>
      <c r="J11" s="6"/>
    </row>
    <row r="12" spans="2:12" x14ac:dyDescent="0.25">
      <c r="B12" s="4"/>
      <c r="C12" s="5" t="s">
        <v>4</v>
      </c>
      <c r="D12" s="5"/>
      <c r="E12" s="5"/>
      <c r="F12" s="10" t="s">
        <v>7</v>
      </c>
      <c r="G12" s="5"/>
      <c r="H12" s="5"/>
      <c r="I12" s="17">
        <f>VLOOKUP(L3,'Daftar Karyawan'!A:H,7,0)</f>
        <v>340000</v>
      </c>
      <c r="J12" s="6"/>
    </row>
    <row r="13" spans="2:12" x14ac:dyDescent="0.25">
      <c r="B13" s="4"/>
      <c r="C13" s="5"/>
      <c r="D13" s="5"/>
      <c r="E13" s="5"/>
      <c r="F13" s="10"/>
      <c r="G13" s="5"/>
      <c r="H13" s="5"/>
      <c r="I13" s="17"/>
      <c r="J13" s="6"/>
    </row>
    <row r="14" spans="2:12" x14ac:dyDescent="0.25">
      <c r="B14" s="4"/>
      <c r="C14" s="19" t="s">
        <v>5</v>
      </c>
      <c r="D14" s="5"/>
      <c r="E14" s="5"/>
      <c r="F14" s="5"/>
      <c r="G14" s="5"/>
      <c r="H14" s="5"/>
      <c r="I14" s="17"/>
      <c r="J14" s="6"/>
    </row>
    <row r="15" spans="2:12" x14ac:dyDescent="0.25">
      <c r="B15" s="4"/>
      <c r="C15" s="5" t="s">
        <v>6</v>
      </c>
      <c r="D15" s="5"/>
      <c r="E15" s="5"/>
      <c r="F15" s="10" t="s">
        <v>7</v>
      </c>
      <c r="G15" s="5"/>
      <c r="H15" s="5"/>
      <c r="I15" s="17">
        <f>VLOOKUP(L3,'Daftar Karyawan'!A:H,8,0)</f>
        <v>290000</v>
      </c>
      <c r="J15" s="6"/>
    </row>
    <row r="16" spans="2:12" x14ac:dyDescent="0.25">
      <c r="B16" s="4"/>
      <c r="C16" s="5"/>
      <c r="D16" s="5"/>
      <c r="E16" s="5"/>
      <c r="F16" s="5"/>
      <c r="G16" s="5"/>
      <c r="H16" s="5"/>
      <c r="I16" s="17"/>
      <c r="J16" s="6"/>
    </row>
    <row r="17" spans="2:10" x14ac:dyDescent="0.25">
      <c r="B17" s="4"/>
      <c r="C17" s="5"/>
      <c r="D17" s="5"/>
      <c r="E17" s="5"/>
      <c r="F17" s="5"/>
      <c r="G17" s="5"/>
      <c r="H17" s="5"/>
      <c r="I17" s="17"/>
      <c r="J17" s="6"/>
    </row>
    <row r="18" spans="2:10" x14ac:dyDescent="0.25">
      <c r="B18" s="4"/>
      <c r="C18" s="19" t="s">
        <v>27</v>
      </c>
      <c r="D18" s="5"/>
      <c r="E18" s="5"/>
      <c r="F18" s="5" t="s">
        <v>7</v>
      </c>
      <c r="G18" s="5"/>
      <c r="H18" s="5"/>
      <c r="I18" s="28">
        <f>SUM(I9:I17)</f>
        <v>6430000</v>
      </c>
      <c r="J18" s="6"/>
    </row>
    <row r="19" spans="2:10" x14ac:dyDescent="0.25">
      <c r="B19" s="4"/>
      <c r="C19" s="5"/>
      <c r="D19" s="5"/>
      <c r="E19" s="5"/>
      <c r="F19" s="5"/>
      <c r="G19" s="5"/>
      <c r="H19" s="5"/>
      <c r="I19" s="5"/>
      <c r="J19" s="6"/>
    </row>
    <row r="20" spans="2:10" ht="15.75" thickBot="1" x14ac:dyDescent="0.3">
      <c r="B20" s="7"/>
      <c r="C20" s="8"/>
      <c r="D20" s="8"/>
      <c r="E20" s="8"/>
      <c r="F20" s="8"/>
      <c r="G20" s="8"/>
      <c r="H20" s="8"/>
      <c r="I20" s="8"/>
      <c r="J20" s="9"/>
    </row>
  </sheetData>
  <mergeCells count="1">
    <mergeCell ref="C3:I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10</xdr:col>
                    <xdr:colOff>333375</xdr:colOff>
                    <xdr:row>0</xdr:row>
                    <xdr:rowOff>171450</xdr:rowOff>
                  </from>
                  <to>
                    <xdr:col>10</xdr:col>
                    <xdr:colOff>800100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 moveWithCells="1">
                  <from>
                    <xdr:col>12</xdr:col>
                    <xdr:colOff>142875</xdr:colOff>
                    <xdr:row>0</xdr:row>
                    <xdr:rowOff>180975</xdr:rowOff>
                  </from>
                  <to>
                    <xdr:col>13</xdr:col>
                    <xdr:colOff>438150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Daftar Karyawan</vt:lpstr>
      <vt:lpstr>Form Slip Gaji</vt:lpstr>
      <vt:lpstr>Sheet1</vt:lpstr>
      <vt:lpstr>'Form Slip Gaji'!Print_Area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2018-08-03T15:39:42Z</dcterms:modified>
</cp:coreProperties>
</file>